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0200" sheetId="1" r:id="rId4"/>
  </sheets>
</workbook>
</file>

<file path=xl/sharedStrings.xml><?xml version="1.0" encoding="utf-8"?>
<sst xmlns="http://schemas.openxmlformats.org/spreadsheetml/2006/main" uniqueCount="51">
  <si>
    <t xml:space="preserve"> 06/2022</t>
  </si>
  <si>
    <t xml:space="preserve"> 07/2022</t>
  </si>
  <si>
    <t xml:space="preserve"> 08/2022</t>
  </si>
  <si>
    <t xml:space="preserve"> 09/2022</t>
  </si>
  <si>
    <t xml:space="preserve"> 10/2022</t>
  </si>
  <si>
    <t xml:space="preserve"> 11/2022</t>
  </si>
  <si>
    <t xml:space="preserve"> 12/2022</t>
  </si>
  <si>
    <t xml:space="preserve"> 01/2023</t>
  </si>
  <si>
    <t xml:space="preserve"> 02/2023</t>
  </si>
  <si>
    <t xml:space="preserve"> 03/2023</t>
  </si>
  <si>
    <t xml:space="preserve"> 04/2023</t>
  </si>
  <si>
    <t xml:space="preserve"> 05/2023</t>
  </si>
  <si>
    <t xml:space="preserve"> 06/2023</t>
  </si>
  <si>
    <t>summary</t>
  </si>
  <si>
    <t>Monthly average</t>
  </si>
  <si>
    <t>Account</t>
  </si>
  <si>
    <t xml:space="preserve">           Total</t>
  </si>
  <si>
    <t xml:space="preserve">Income </t>
  </si>
  <si>
    <t xml:space="preserve">     Rent Income</t>
  </si>
  <si>
    <t xml:space="preserve">     Repair fee</t>
  </si>
  <si>
    <t xml:space="preserve">     Pet Rent</t>
  </si>
  <si>
    <t xml:space="preserve">     Security Deposit to Owner</t>
  </si>
  <si>
    <t xml:space="preserve">     Utility Income </t>
  </si>
  <si>
    <t xml:space="preserve">     Laundry Income  </t>
  </si>
  <si>
    <t xml:space="preserve">     Covered Parking Income  </t>
  </si>
  <si>
    <r>
      <rPr>
        <b val="1"/>
        <sz val="14"/>
        <color indexed="8"/>
        <rFont val="Calibri"/>
      </rPr>
      <t xml:space="preserve">     Total</t>
    </r>
    <r>
      <rPr>
        <sz val="14"/>
        <color indexed="8"/>
        <rFont val="Calibri"/>
      </rPr>
      <t xml:space="preserve"> Income </t>
    </r>
  </si>
  <si>
    <t>Expense</t>
  </si>
  <si>
    <t xml:space="preserve">     Landscaping</t>
  </si>
  <si>
    <t xml:space="preserve">     Management Fees </t>
  </si>
  <si>
    <t xml:space="preserve">     Cleaning Fee</t>
  </si>
  <si>
    <t xml:space="preserve">     Repairs</t>
  </si>
  <si>
    <t xml:space="preserve">           Repairs  - Other</t>
  </si>
  <si>
    <r>
      <rPr>
        <b val="1"/>
        <sz val="14"/>
        <color indexed="8"/>
        <rFont val="Calibri"/>
      </rPr>
      <t xml:space="preserve">          Total</t>
    </r>
    <r>
      <rPr>
        <sz val="14"/>
        <color indexed="8"/>
        <rFont val="Calibri"/>
      </rPr>
      <t xml:space="preserve"> for Expense      </t>
    </r>
  </si>
  <si>
    <t>Utilities</t>
  </si>
  <si>
    <t xml:space="preserve">     Cable Expense</t>
  </si>
  <si>
    <t xml:space="preserve">     Gas</t>
  </si>
  <si>
    <t xml:space="preserve">     Electricity</t>
  </si>
  <si>
    <t xml:space="preserve">     Trash</t>
  </si>
  <si>
    <t xml:space="preserve">     Water &amp; Sewer</t>
  </si>
  <si>
    <t xml:space="preserve">     Other Utilities</t>
  </si>
  <si>
    <r>
      <rPr>
        <sz val="14"/>
        <color indexed="8"/>
        <rFont val="Calibri"/>
      </rPr>
      <t xml:space="preserve">     </t>
    </r>
    <r>
      <rPr>
        <b val="1"/>
        <sz val="14"/>
        <color indexed="8"/>
        <rFont val="Calibri"/>
      </rPr>
      <t>Total</t>
    </r>
    <r>
      <rPr>
        <sz val="14"/>
        <color indexed="8"/>
        <rFont val="Calibri"/>
      </rPr>
      <t xml:space="preserve"> Utilities</t>
    </r>
  </si>
  <si>
    <t>Fixed Expenses</t>
  </si>
  <si>
    <t xml:space="preserve">     Insurance Building coverage and Flood</t>
  </si>
  <si>
    <t xml:space="preserve">     Real Estate Taxes</t>
  </si>
  <si>
    <t xml:space="preserve">     Other Taxes or Assmnts</t>
  </si>
  <si>
    <t xml:space="preserve">     Ground Rent</t>
  </si>
  <si>
    <t xml:space="preserve">     Other Fixed Charges</t>
  </si>
  <si>
    <r>
      <rPr>
        <sz val="14"/>
        <color indexed="8"/>
        <rFont val="Calibri"/>
      </rPr>
      <t xml:space="preserve">    </t>
    </r>
    <r>
      <rPr>
        <b val="1"/>
        <sz val="14"/>
        <color indexed="8"/>
        <rFont val="Calibri"/>
      </rPr>
      <t xml:space="preserve"> Total</t>
    </r>
    <r>
      <rPr>
        <sz val="14"/>
        <color indexed="8"/>
        <rFont val="Calibri"/>
      </rPr>
      <t xml:space="preserve"> Fixed Expenses</t>
    </r>
  </si>
  <si>
    <r>
      <rPr>
        <b val="1"/>
        <sz val="14"/>
        <color indexed="8"/>
        <rFont val="Calibri"/>
      </rPr>
      <t xml:space="preserve">     Total</t>
    </r>
    <r>
      <rPr>
        <sz val="14"/>
        <color indexed="8"/>
        <rFont val="Calibri"/>
      </rPr>
      <t xml:space="preserve"> Expense</t>
    </r>
  </si>
  <si>
    <t>Net Operating Income</t>
  </si>
  <si>
    <t>Net Income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</si>
</sst>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u val="single"/>
      <sz val="14"/>
      <color indexed="8"/>
      <name val="Calibri"/>
    </font>
    <font>
      <u val="single"/>
      <sz val="14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2"/>
      </bottom>
      <diagonal/>
    </border>
    <border>
      <left style="thin">
        <color indexed="9"/>
      </left>
      <right/>
      <top style="thin">
        <color indexed="9"/>
      </top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indexed="9"/>
      </right>
      <top style="thin">
        <color indexed="9"/>
      </top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medium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" fontId="3" borderId="1" applyNumberFormat="1" applyFont="1" applyFill="0" applyBorder="1" applyAlignment="1" applyProtection="0">
      <alignment horizontal="right" vertical="bottom"/>
    </xf>
    <xf numFmtId="0" fontId="3" borderId="1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49" fontId="3" borderId="1" applyNumberFormat="1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vertical="bottom"/>
    </xf>
    <xf numFmtId="4" fontId="3" borderId="2" applyNumberFormat="1" applyFont="1" applyFill="0" applyBorder="1" applyAlignment="1" applyProtection="0">
      <alignment horizontal="right" vertical="bottom"/>
    </xf>
    <xf numFmtId="4" fontId="3" borderId="2" applyNumberFormat="1" applyFont="1" applyFill="0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left" vertical="bottom"/>
    </xf>
    <xf numFmtId="49" fontId="4" fillId="2" borderId="4" applyNumberFormat="1" applyFont="1" applyFill="1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49" fontId="4" fillId="3" borderId="6" applyNumberFormat="1" applyFont="1" applyFill="1" applyBorder="1" applyAlignment="1" applyProtection="0">
      <alignment vertical="center"/>
    </xf>
    <xf numFmtId="0" fontId="4" fillId="3" borderId="6" applyNumberFormat="0" applyFont="1" applyFill="1" applyBorder="1" applyAlignment="1" applyProtection="0">
      <alignment vertical="center"/>
    </xf>
    <xf numFmtId="4" fontId="3" borderId="6" applyNumberFormat="1" applyFont="1" applyFill="0" applyBorder="1" applyAlignment="1" applyProtection="0">
      <alignment horizontal="right" vertical="bottom"/>
    </xf>
    <xf numFmtId="4" fontId="3" borderId="6" applyNumberFormat="1" applyFont="1" applyFill="0" applyBorder="1" applyAlignment="1" applyProtection="0">
      <alignment vertical="bottom"/>
    </xf>
    <xf numFmtId="4" fontId="3" borderId="1" applyNumberFormat="1" applyFont="1" applyFill="0" applyBorder="1" applyAlignment="1" applyProtection="0">
      <alignment vertical="bottom"/>
    </xf>
    <xf numFmtId="4" fontId="4" borderId="1" applyNumberFormat="1" applyFont="1" applyFill="0" applyBorder="1" applyAlignment="1" applyProtection="0">
      <alignment vertical="bottom"/>
    </xf>
    <xf numFmtId="49" fontId="3" fillId="3" borderId="7" applyNumberFormat="1" applyFont="1" applyFill="1" applyBorder="1" applyAlignment="1" applyProtection="0">
      <alignment vertical="center"/>
    </xf>
    <xf numFmtId="0" fontId="3" fillId="3" borderId="7" applyNumberFormat="0" applyFont="1" applyFill="1" applyBorder="1" applyAlignment="1" applyProtection="0">
      <alignment vertical="center"/>
    </xf>
    <xf numFmtId="4" fontId="4" borderId="7" applyNumberFormat="1" applyFont="1" applyFill="0" applyBorder="1" applyAlignment="1" applyProtection="0">
      <alignment horizontal="right" vertical="bottom"/>
    </xf>
    <xf numFmtId="4" fontId="4" borderId="8" applyNumberFormat="1" applyFont="1" applyFill="0" applyBorder="1" applyAlignment="1" applyProtection="0">
      <alignment horizontal="right" vertical="bottom"/>
    </xf>
    <xf numFmtId="4" fontId="4" fillId="4" borderId="9" applyNumberFormat="1" applyFont="1" applyFill="1" applyBorder="1" applyAlignment="1" applyProtection="0">
      <alignment horizontal="right" vertical="bottom"/>
    </xf>
    <xf numFmtId="4" fontId="4" borderId="10" applyNumberFormat="1" applyFont="1" applyFill="0" applyBorder="1" applyAlignment="1" applyProtection="0">
      <alignment horizontal="right" vertical="bottom"/>
    </xf>
    <xf numFmtId="4" fontId="4" borderId="7" applyNumberFormat="1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0" fontId="3" borderId="11" applyNumberFormat="0" applyFont="1" applyFill="0" applyBorder="1" applyAlignment="1" applyProtection="0">
      <alignment vertical="bottom"/>
    </xf>
    <xf numFmtId="4" fontId="3" borderId="11" applyNumberFormat="1" applyFont="1" applyFill="0" applyBorder="1" applyAlignment="1" applyProtection="0">
      <alignment horizontal="right" vertical="bottom"/>
    </xf>
    <xf numFmtId="4" fontId="3" borderId="11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4" fontId="4" borderId="11" applyNumberFormat="1" applyFont="1" applyFill="0" applyBorder="1" applyAlignment="1" applyProtection="0">
      <alignment vertical="bottom"/>
    </xf>
    <xf numFmtId="4" fontId="4" borderId="1" applyNumberFormat="1" applyFont="1" applyFill="0" applyBorder="1" applyAlignment="1" applyProtection="0">
      <alignment horizontal="right" vertical="bottom"/>
    </xf>
    <xf numFmtId="49" fontId="4" borderId="12" applyNumberFormat="1" applyFont="1" applyFill="0" applyBorder="1" applyAlignment="1" applyProtection="0">
      <alignment vertical="bottom"/>
    </xf>
    <xf numFmtId="0" fontId="4" borderId="12" applyNumberFormat="0" applyFont="1" applyFill="0" applyBorder="1" applyAlignment="1" applyProtection="0">
      <alignment vertical="bottom"/>
    </xf>
    <xf numFmtId="4" fontId="4" borderId="12" applyNumberFormat="1" applyFont="1" applyFill="0" applyBorder="1" applyAlignment="1" applyProtection="0">
      <alignment horizontal="right" vertical="bottom"/>
    </xf>
    <xf numFmtId="4" fontId="4" borderId="12" applyNumberFormat="1" applyFont="1" applyFill="0" applyBorder="1" applyAlignment="1" applyProtection="0">
      <alignment vertical="bottom"/>
    </xf>
    <xf numFmtId="49" fontId="4" borderId="13" applyNumberFormat="1" applyFont="1" applyFill="0" applyBorder="1" applyAlignment="1" applyProtection="0">
      <alignment vertical="bottom"/>
    </xf>
    <xf numFmtId="0" fontId="5" borderId="13" applyNumberFormat="0" applyFont="1" applyFill="0" applyBorder="1" applyAlignment="1" applyProtection="0">
      <alignment vertical="bottom"/>
    </xf>
    <xf numFmtId="4" fontId="4" borderId="13" applyNumberFormat="1" applyFont="1" applyFill="0" applyBorder="1" applyAlignment="1" applyProtection="0">
      <alignment horizontal="right" vertical="bottom"/>
    </xf>
    <xf numFmtId="4" fontId="4" borderId="13" applyNumberFormat="1" applyFont="1" applyFill="0" applyBorder="1" applyAlignment="1" applyProtection="0">
      <alignment vertical="bottom"/>
    </xf>
    <xf numFmtId="0" fontId="3" borderId="14" applyNumberFormat="0" applyFont="1" applyFill="0" applyBorder="1" applyAlignment="1" applyProtection="0">
      <alignment vertical="bottom"/>
    </xf>
    <xf numFmtId="4" fontId="3" borderId="14" applyNumberFormat="1" applyFont="1" applyFill="0" applyBorder="1" applyAlignment="1" applyProtection="0">
      <alignment horizontal="right" vertical="bottom"/>
    </xf>
    <xf numFmtId="4" fontId="4" borderId="1" applyNumberFormat="1" applyFont="1" applyFill="0" applyBorder="1" applyAlignment="1" applyProtection="0">
      <alignment horizontal="left" vertical="bottom"/>
    </xf>
    <xf numFmtId="0" fontId="4" fillId="3" borderId="1" applyNumberFormat="0" applyFont="1" applyFill="1" applyBorder="1" applyAlignment="1" applyProtection="0">
      <alignment vertical="center"/>
    </xf>
    <xf numFmtId="0" fontId="3" fillId="3" borderId="1" applyNumberFormat="0" applyFont="1" applyFill="1" applyBorder="1" applyAlignment="1" applyProtection="0">
      <alignment vertical="center"/>
    </xf>
    <xf numFmtId="0" fontId="5" borderId="1" applyNumberFormat="0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fffff"/>
      <rgbColor rgb="ff595959"/>
      <rgbColor rgb="ffdeea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9.17188" style="1" customWidth="1"/>
    <col min="2" max="2" width="38.1719" style="1" customWidth="1"/>
    <col min="3" max="3" width="16.6719" style="1" customWidth="1"/>
    <col min="4" max="4" width="17.6719" style="1" customWidth="1"/>
    <col min="5" max="5" width="14.6719" style="1" customWidth="1"/>
    <col min="6" max="6" width="14.5" style="1" customWidth="1"/>
    <col min="7" max="7" width="14.6719" style="1" customWidth="1"/>
    <col min="8" max="8" width="16" style="1" customWidth="1"/>
    <col min="9" max="9" width="24.5" style="1" customWidth="1"/>
    <col min="10" max="15" width="10.6719" style="1" customWidth="1"/>
    <col min="16" max="16" width="14.8516" style="1" customWidth="1"/>
    <col min="17" max="26" width="9.17188" style="1" customWidth="1"/>
    <col min="27" max="16384" width="14.5" style="1" customWidth="1"/>
  </cols>
  <sheetData>
    <row r="1" ht="18.75" customHeight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4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2"/>
      <c r="B3" s="2"/>
      <c r="C3" t="s" s="6">
        <v>0</v>
      </c>
      <c r="D3" t="s" s="6">
        <v>1</v>
      </c>
      <c r="E3" t="s" s="6">
        <v>2</v>
      </c>
      <c r="F3" t="s" s="6">
        <v>3</v>
      </c>
      <c r="G3" t="s" s="6">
        <v>4</v>
      </c>
      <c r="H3" t="s" s="6">
        <v>5</v>
      </c>
      <c r="I3" t="s" s="6">
        <v>6</v>
      </c>
      <c r="J3" t="s" s="6">
        <v>7</v>
      </c>
      <c r="K3" t="s" s="6">
        <v>8</v>
      </c>
      <c r="L3" t="s" s="6">
        <v>9</v>
      </c>
      <c r="M3" t="s" s="6">
        <v>10</v>
      </c>
      <c r="N3" t="s" s="6">
        <v>11</v>
      </c>
      <c r="O3" t="s" s="6">
        <v>12</v>
      </c>
      <c r="P3" t="s" s="6">
        <v>13</v>
      </c>
      <c r="Q3" s="2"/>
      <c r="R3" t="s" s="7">
        <v>14</v>
      </c>
      <c r="S3" s="2"/>
      <c r="T3" s="2"/>
      <c r="U3" s="2"/>
      <c r="V3" s="2"/>
      <c r="W3" s="2"/>
      <c r="X3" s="2"/>
      <c r="Y3" s="2"/>
      <c r="Z3" s="2"/>
    </row>
    <row r="4" ht="15.75" customHeight="1">
      <c r="A4" s="8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t="s" s="11">
        <v>15</v>
      </c>
      <c r="B5" s="12"/>
      <c r="C5" t="s" s="13">
        <v>16</v>
      </c>
      <c r="D5" t="s" s="14">
        <v>16</v>
      </c>
      <c r="E5" t="s" s="14">
        <v>16</v>
      </c>
      <c r="F5" t="s" s="14">
        <v>16</v>
      </c>
      <c r="G5" t="s" s="14">
        <v>16</v>
      </c>
      <c r="H5" t="s" s="13">
        <v>16</v>
      </c>
      <c r="I5" t="s" s="14">
        <v>16</v>
      </c>
      <c r="J5" t="s" s="14">
        <v>16</v>
      </c>
      <c r="K5" t="s" s="14">
        <v>16</v>
      </c>
      <c r="L5" t="s" s="14">
        <v>16</v>
      </c>
      <c r="M5" t="s" s="14">
        <v>16</v>
      </c>
      <c r="N5" t="s" s="14">
        <v>16</v>
      </c>
      <c r="O5" t="s" s="14">
        <v>16</v>
      </c>
      <c r="P5" t="s" s="14">
        <v>16</v>
      </c>
      <c r="Q5" s="15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t="s" s="16">
        <v>17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t="s" s="7">
        <v>18</v>
      </c>
      <c r="B7" s="2"/>
      <c r="C7" s="3">
        <v>27805</v>
      </c>
      <c r="D7" s="20">
        <v>31414</v>
      </c>
      <c r="E7" s="20">
        <v>38490</v>
      </c>
      <c r="F7" s="20">
        <v>27641</v>
      </c>
      <c r="G7" s="20">
        <v>28994</v>
      </c>
      <c r="H7" s="20">
        <v>32542</v>
      </c>
      <c r="I7" s="20">
        <v>38451</v>
      </c>
      <c r="J7" s="20"/>
      <c r="K7" s="20"/>
      <c r="L7" s="20"/>
      <c r="M7" s="20"/>
      <c r="N7" s="20"/>
      <c r="O7" s="20"/>
      <c r="P7" s="21">
        <f>SUM(C7:O7)</f>
        <v>225337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t="s" s="7">
        <v>19</v>
      </c>
      <c r="B8" s="2"/>
      <c r="C8" s="3">
        <v>785</v>
      </c>
      <c r="D8" s="20">
        <v>1840</v>
      </c>
      <c r="E8" s="20">
        <v>198</v>
      </c>
      <c r="F8" s="20">
        <v>1794</v>
      </c>
      <c r="G8" s="20">
        <v>975</v>
      </c>
      <c r="H8" s="20">
        <v>477</v>
      </c>
      <c r="I8" s="20">
        <v>2419</v>
      </c>
      <c r="J8" s="20"/>
      <c r="K8" s="20"/>
      <c r="L8" s="20"/>
      <c r="M8" s="20"/>
      <c r="N8" s="20"/>
      <c r="O8" s="20"/>
      <c r="P8" s="21">
        <f>SUM(C8:O8)</f>
        <v>8488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t="s" s="7">
        <v>20</v>
      </c>
      <c r="B9" s="2"/>
      <c r="C9" s="3">
        <v>2800</v>
      </c>
      <c r="D9" s="20">
        <v>3050</v>
      </c>
      <c r="E9" s="20">
        <v>3250</v>
      </c>
      <c r="F9" s="20">
        <v>2700</v>
      </c>
      <c r="G9" s="20">
        <v>2650</v>
      </c>
      <c r="H9" s="20">
        <v>2100</v>
      </c>
      <c r="I9" s="20">
        <v>3400</v>
      </c>
      <c r="J9" s="20"/>
      <c r="K9" s="20"/>
      <c r="L9" s="20"/>
      <c r="M9" s="20"/>
      <c r="N9" s="20"/>
      <c r="O9" s="20"/>
      <c r="P9" s="21">
        <f>SUM(C9:O9)</f>
        <v>19950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t="s" s="7">
        <v>21</v>
      </c>
      <c r="B10" s="2"/>
      <c r="C10" s="3"/>
      <c r="D10" s="3"/>
      <c r="E10" s="3"/>
      <c r="F10" s="3"/>
      <c r="G10" s="3"/>
      <c r="H10" s="3"/>
      <c r="I10" s="20"/>
      <c r="J10" s="20"/>
      <c r="K10" s="20"/>
      <c r="L10" s="20"/>
      <c r="M10" s="20"/>
      <c r="N10" s="20"/>
      <c r="O10" s="20"/>
      <c r="P10" s="21">
        <f>SUM(C10:O10)</f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t="s" s="7">
        <v>22</v>
      </c>
      <c r="B11" s="2"/>
      <c r="C11" s="3"/>
      <c r="D11" s="3"/>
      <c r="E11" s="3"/>
      <c r="F11" s="3"/>
      <c r="G11" s="3"/>
      <c r="H11" s="3"/>
      <c r="I11" s="20"/>
      <c r="J11" s="20"/>
      <c r="K11" s="20"/>
      <c r="L11" s="20"/>
      <c r="M11" s="20"/>
      <c r="N11" s="20"/>
      <c r="O11" s="20"/>
      <c r="P11" s="21">
        <f>SUM(C11:O11)</f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t="s" s="7">
        <v>23</v>
      </c>
      <c r="B12" s="2"/>
      <c r="C12" s="3"/>
      <c r="D12" s="3"/>
      <c r="E12" s="3"/>
      <c r="F12" s="3"/>
      <c r="G12" s="3"/>
      <c r="H12" s="3"/>
      <c r="I12" s="20"/>
      <c r="J12" s="20"/>
      <c r="K12" s="20"/>
      <c r="L12" s="20"/>
      <c r="M12" s="20"/>
      <c r="N12" s="20"/>
      <c r="O12" s="20"/>
      <c r="P12" s="21">
        <f>SUM(C12:O12)</f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t="s" s="7">
        <v>24</v>
      </c>
      <c r="B13" s="2"/>
      <c r="C13" s="3">
        <v>3861</v>
      </c>
      <c r="D13" s="20">
        <v>4212</v>
      </c>
      <c r="E13" s="20">
        <v>4290</v>
      </c>
      <c r="F13" s="20">
        <v>4251</v>
      </c>
      <c r="G13" s="20">
        <v>4095</v>
      </c>
      <c r="H13" s="20">
        <v>5343</v>
      </c>
      <c r="I13" s="10">
        <v>4563</v>
      </c>
      <c r="J13" s="20"/>
      <c r="K13" s="20"/>
      <c r="L13" s="20"/>
      <c r="M13" s="20"/>
      <c r="N13" s="20"/>
      <c r="O13" s="20"/>
      <c r="P13" s="21">
        <f>SUM(C13:O13)</f>
        <v>30615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t="s" s="22">
        <v>25</v>
      </c>
      <c r="B14" s="23"/>
      <c r="C14" s="24">
        <f>SUM(C7:C13)</f>
        <v>35251</v>
      </c>
      <c r="D14" s="24">
        <f>SUM(D7:D13)</f>
        <v>40516</v>
      </c>
      <c r="E14" s="24">
        <f>SUM(E7:E13)</f>
        <v>46228</v>
      </c>
      <c r="F14" s="24">
        <f>SUM(F7:F13)</f>
        <v>36386</v>
      </c>
      <c r="G14" s="24">
        <f>SUM(G7:G13)</f>
        <v>36714</v>
      </c>
      <c r="H14" s="25">
        <f>SUM(H7:H13)</f>
        <v>40462</v>
      </c>
      <c r="I14" s="26">
        <f>SUM(I7:I13)</f>
        <v>48833</v>
      </c>
      <c r="J14" s="27"/>
      <c r="K14" s="24"/>
      <c r="L14" s="24"/>
      <c r="M14" s="24"/>
      <c r="N14" s="24"/>
      <c r="O14" s="24"/>
      <c r="P14" s="28">
        <f>SUM(C14:O14)</f>
        <v>284390</v>
      </c>
      <c r="Q14" s="2"/>
      <c r="R14" s="29">
        <v>45000</v>
      </c>
      <c r="S14" s="2"/>
      <c r="T14" s="2"/>
      <c r="U14" s="2"/>
      <c r="V14" s="2"/>
      <c r="W14" s="2"/>
      <c r="X14" s="2"/>
      <c r="Y14" s="2"/>
      <c r="Z14" s="2"/>
    </row>
    <row r="15" ht="15.75" customHeight="1">
      <c r="A15" s="3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t="s" s="33">
        <v>26</v>
      </c>
      <c r="B16" s="34"/>
      <c r="C16" s="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t="s" s="7">
        <v>27</v>
      </c>
      <c r="B17" s="2"/>
      <c r="C17" s="3">
        <v>300</v>
      </c>
      <c r="D17" s="3">
        <v>300</v>
      </c>
      <c r="E17" s="3">
        <v>300</v>
      </c>
      <c r="F17" s="3">
        <v>300</v>
      </c>
      <c r="G17" s="3">
        <v>300</v>
      </c>
      <c r="H17" s="3">
        <v>300</v>
      </c>
      <c r="I17" s="3">
        <v>300</v>
      </c>
      <c r="J17" s="3"/>
      <c r="K17" s="3"/>
      <c r="L17" s="3"/>
      <c r="M17" s="3"/>
      <c r="N17" s="3"/>
      <c r="O17" s="3"/>
      <c r="P17" s="21">
        <f>SUM(C17:O17)</f>
        <v>2100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t="s" s="7">
        <v>28</v>
      </c>
      <c r="B18" s="2"/>
      <c r="C18" s="3">
        <f>C7/10</f>
        <v>2780.5</v>
      </c>
      <c r="D18" s="3">
        <f>D7/10</f>
        <v>3141.4</v>
      </c>
      <c r="E18" s="3">
        <f>E7/10</f>
        <v>3849</v>
      </c>
      <c r="F18" s="3">
        <f>F7/10</f>
        <v>2764.1</v>
      </c>
      <c r="G18" s="3">
        <f>G7/10</f>
        <v>2899.4</v>
      </c>
      <c r="H18" s="3">
        <f>H7/10</f>
        <v>3254.2</v>
      </c>
      <c r="I18" s="3">
        <f>I7/10</f>
        <v>3845.1</v>
      </c>
      <c r="J18" s="3"/>
      <c r="K18" s="3"/>
      <c r="L18" s="3"/>
      <c r="M18" s="3"/>
      <c r="N18" s="3"/>
      <c r="O18" s="3"/>
      <c r="P18" s="21">
        <f>SUM(C18:O18)</f>
        <v>22533.7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t="s" s="7">
        <v>29</v>
      </c>
      <c r="B19" s="2"/>
      <c r="C19" s="3">
        <v>7500</v>
      </c>
      <c r="D19" s="3">
        <v>7500</v>
      </c>
      <c r="E19" s="3">
        <v>7500</v>
      </c>
      <c r="F19" s="3">
        <v>7500</v>
      </c>
      <c r="G19" s="3">
        <v>7500</v>
      </c>
      <c r="H19" s="3">
        <v>7500</v>
      </c>
      <c r="I19" s="3">
        <v>7500</v>
      </c>
      <c r="J19" s="3"/>
      <c r="K19" s="3"/>
      <c r="L19" s="3"/>
      <c r="M19" s="3"/>
      <c r="N19" s="3"/>
      <c r="O19" s="3"/>
      <c r="P19" s="21">
        <f>C19+D19+E19+F19+G19+H19+I19+J19+K19+L19+M19+N19+O19</f>
        <v>52500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t="s" s="7">
        <v>30</v>
      </c>
      <c r="B20" s="2"/>
      <c r="C20" s="3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/>
      <c r="K20" s="20"/>
      <c r="L20" s="20"/>
      <c r="M20" s="20"/>
      <c r="N20" s="20"/>
      <c r="O20" s="20"/>
      <c r="P20" s="21">
        <f>SUM(C20:O20)</f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t="s" s="7">
        <v>31</v>
      </c>
      <c r="B21" s="2"/>
      <c r="C21" s="3">
        <v>105260</v>
      </c>
      <c r="D21" s="20">
        <v>231715</v>
      </c>
      <c r="E21" s="20">
        <v>122970</v>
      </c>
      <c r="F21" s="20">
        <v>1794</v>
      </c>
      <c r="G21" s="20">
        <v>975</v>
      </c>
      <c r="H21" s="20">
        <v>477</v>
      </c>
      <c r="I21" s="20">
        <v>2872</v>
      </c>
      <c r="J21" s="20"/>
      <c r="K21" s="20"/>
      <c r="L21" s="20"/>
      <c r="M21" s="20"/>
      <c r="N21" s="20"/>
      <c r="O21" s="20"/>
      <c r="P21" s="21">
        <f>SUM(C21:O21)</f>
        <v>466063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t="s" s="35">
        <v>32</v>
      </c>
      <c r="B22" s="36"/>
      <c r="C22" s="24">
        <f>C17+C18+C19+C20+C21</f>
        <v>115840.5</v>
      </c>
      <c r="D22" s="24">
        <f>D17+D18+D19+D20+D21</f>
        <v>242656.4</v>
      </c>
      <c r="E22" s="24">
        <f>E17+E18+E19+E20+E21</f>
        <v>134619</v>
      </c>
      <c r="F22" s="24">
        <f>F17+F18+F19+F20+F21</f>
        <v>12358.1</v>
      </c>
      <c r="G22" s="24">
        <f>G17+G18+G19+G20+G21</f>
        <v>11674.4</v>
      </c>
      <c r="H22" s="24">
        <f>H17+H18+H19+H20+H21</f>
        <v>11531.2</v>
      </c>
      <c r="I22" s="24">
        <f>I17+I18+I19+I20+I21</f>
        <v>14517.1</v>
      </c>
      <c r="J22" s="28"/>
      <c r="K22" s="28"/>
      <c r="L22" s="28"/>
      <c r="M22" s="28"/>
      <c r="N22" s="28"/>
      <c r="O22" s="28"/>
      <c r="P22" s="28">
        <f>SUM(C22:O22)</f>
        <v>543196.7</v>
      </c>
      <c r="Q22" s="2"/>
      <c r="R22" s="29">
        <v>14517</v>
      </c>
      <c r="S22" s="2"/>
      <c r="T22" s="2"/>
      <c r="U22" s="2"/>
      <c r="V22" s="2"/>
      <c r="W22" s="2"/>
      <c r="X22" s="2"/>
      <c r="Y22" s="2"/>
      <c r="Z22" s="2"/>
    </row>
    <row r="23" ht="15.75" customHeight="1">
      <c r="A23" s="30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t="s" s="33">
        <v>33</v>
      </c>
      <c r="B24" s="2"/>
      <c r="C24" s="3"/>
      <c r="D24" s="20"/>
      <c r="E24" s="20"/>
      <c r="F24" s="20"/>
      <c r="G24" s="20"/>
      <c r="H24" s="3"/>
      <c r="I24" s="20"/>
      <c r="J24" s="20"/>
      <c r="K24" s="20"/>
      <c r="L24" s="20"/>
      <c r="M24" s="20"/>
      <c r="N24" s="20"/>
      <c r="O24" s="20"/>
      <c r="P24" s="20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t="s" s="7">
        <v>34</v>
      </c>
      <c r="B25" s="2"/>
      <c r="C25" s="3">
        <v>416.29</v>
      </c>
      <c r="D25" s="3">
        <v>416.29</v>
      </c>
      <c r="E25" s="3">
        <v>416.29</v>
      </c>
      <c r="F25" s="3">
        <v>416.29</v>
      </c>
      <c r="G25" s="3">
        <v>416.29</v>
      </c>
      <c r="H25" s="3">
        <v>416.29</v>
      </c>
      <c r="I25" s="3">
        <v>416.29</v>
      </c>
      <c r="J25" s="20"/>
      <c r="K25" s="20"/>
      <c r="L25" s="20"/>
      <c r="M25" s="20"/>
      <c r="N25" s="20"/>
      <c r="O25" s="20"/>
      <c r="P25" s="21">
        <f>SUM(C25:O25)</f>
        <v>2914.03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t="s" s="7">
        <v>35</v>
      </c>
      <c r="B26" s="2"/>
      <c r="C26" s="3">
        <v>0</v>
      </c>
      <c r="D26" s="20">
        <v>0</v>
      </c>
      <c r="E26" s="20">
        <v>0</v>
      </c>
      <c r="F26" s="20">
        <v>0</v>
      </c>
      <c r="G26" s="20">
        <v>0</v>
      </c>
      <c r="H26" s="3">
        <v>0</v>
      </c>
      <c r="I26" s="20">
        <v>0</v>
      </c>
      <c r="J26" s="20"/>
      <c r="K26" s="20"/>
      <c r="L26" s="20"/>
      <c r="M26" s="20"/>
      <c r="N26" s="20"/>
      <c r="O26" s="20"/>
      <c r="P26" s="21">
        <f>SUM(C26:O26)</f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t="s" s="7">
        <v>36</v>
      </c>
      <c r="B27" s="2"/>
      <c r="C27" s="3">
        <v>850</v>
      </c>
      <c r="D27" s="20">
        <v>850</v>
      </c>
      <c r="E27" s="20">
        <v>850</v>
      </c>
      <c r="F27" s="20">
        <v>850</v>
      </c>
      <c r="G27" s="20">
        <v>850</v>
      </c>
      <c r="H27" s="3">
        <v>850</v>
      </c>
      <c r="I27" s="20">
        <v>850</v>
      </c>
      <c r="J27" s="20"/>
      <c r="K27" s="20"/>
      <c r="L27" s="20"/>
      <c r="M27" s="20"/>
      <c r="N27" s="20"/>
      <c r="O27" s="20"/>
      <c r="P27" s="21">
        <f>SUM(C27:O27)</f>
        <v>5950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t="s" s="7">
        <v>37</v>
      </c>
      <c r="B28" s="2"/>
      <c r="C28" s="3"/>
      <c r="D28" s="20"/>
      <c r="E28" s="20"/>
      <c r="F28" s="20"/>
      <c r="G28" s="20"/>
      <c r="H28" s="3"/>
      <c r="I28" s="20"/>
      <c r="J28" s="20"/>
      <c r="K28" s="20"/>
      <c r="L28" s="20"/>
      <c r="M28" s="20"/>
      <c r="N28" s="20"/>
      <c r="O28" s="20"/>
      <c r="P28" s="21">
        <f>SUM(C28:O28)</f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t="s" s="7">
        <v>38</v>
      </c>
      <c r="B29" s="2"/>
      <c r="C29" s="3">
        <v>1856.35</v>
      </c>
      <c r="D29" s="20"/>
      <c r="E29" s="20">
        <v>3073.55</v>
      </c>
      <c r="F29" s="20">
        <v>2148.02</v>
      </c>
      <c r="G29" s="20">
        <v>1944.32</v>
      </c>
      <c r="H29" s="3"/>
      <c r="I29" s="20">
        <v>3254.05</v>
      </c>
      <c r="J29" s="20"/>
      <c r="K29" s="20"/>
      <c r="L29" s="20"/>
      <c r="M29" s="20"/>
      <c r="N29" s="20"/>
      <c r="O29" s="20"/>
      <c r="P29" s="21">
        <f>SUM(C29:O29)</f>
        <v>12276.29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t="s" s="7">
        <v>39</v>
      </c>
      <c r="B30" s="2"/>
      <c r="C30" s="3">
        <v>0</v>
      </c>
      <c r="D30" s="20">
        <v>0</v>
      </c>
      <c r="E30" s="20">
        <v>0</v>
      </c>
      <c r="F30" s="20">
        <v>0</v>
      </c>
      <c r="G30" s="20">
        <v>0</v>
      </c>
      <c r="H30" s="3">
        <v>0</v>
      </c>
      <c r="I30" s="20">
        <v>0</v>
      </c>
      <c r="J30" s="20"/>
      <c r="K30" s="20"/>
      <c r="L30" s="20"/>
      <c r="M30" s="20"/>
      <c r="N30" s="20"/>
      <c r="O30" s="20"/>
      <c r="P30" s="21">
        <f>SUM(C30:O30)</f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t="s" s="35">
        <v>40</v>
      </c>
      <c r="B31" s="36"/>
      <c r="C31" s="24">
        <f>SUM(C25:C30)</f>
        <v>3122.64</v>
      </c>
      <c r="D31" s="24">
        <f>SUM(D25:D30)</f>
        <v>1266.29</v>
      </c>
      <c r="E31" s="24">
        <f>SUM(E25:E30)</f>
        <v>4339.84</v>
      </c>
      <c r="F31" s="24">
        <f>SUM(F25:F30)</f>
        <v>3414.31</v>
      </c>
      <c r="G31" s="24">
        <f>SUM(G25:G30)</f>
        <v>3210.61</v>
      </c>
      <c r="H31" s="24">
        <f>SUM(H25:H30)</f>
        <v>1266.29</v>
      </c>
      <c r="I31" s="24">
        <f>SUM(I25:I30)</f>
        <v>4520.34</v>
      </c>
      <c r="J31" s="24"/>
      <c r="K31" s="24"/>
      <c r="L31" s="24"/>
      <c r="M31" s="24"/>
      <c r="N31" s="24"/>
      <c r="O31" s="24"/>
      <c r="P31" s="28">
        <f>SUM(D31:O31)</f>
        <v>18017.68</v>
      </c>
      <c r="Q31" s="2"/>
      <c r="R31" s="29">
        <v>4500</v>
      </c>
      <c r="S31" s="2"/>
      <c r="T31" s="2"/>
      <c r="U31" s="2"/>
      <c r="V31" s="2"/>
      <c r="W31" s="2"/>
      <c r="X31" s="2"/>
      <c r="Y31" s="2"/>
      <c r="Z31" s="2"/>
    </row>
    <row r="32" ht="15.75" customHeight="1">
      <c r="A32" s="30"/>
      <c r="B32" s="30"/>
      <c r="C32" s="31"/>
      <c r="D32" s="32"/>
      <c r="E32" s="32"/>
      <c r="F32" s="32"/>
      <c r="G32" s="32"/>
      <c r="H32" s="31"/>
      <c r="I32" s="32"/>
      <c r="J32" s="32"/>
      <c r="K32" s="32"/>
      <c r="L32" s="32"/>
      <c r="M32" s="32"/>
      <c r="N32" s="32"/>
      <c r="O32" s="32"/>
      <c r="P32" s="37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t="s" s="33">
        <v>41</v>
      </c>
      <c r="B33" s="2"/>
      <c r="C33" s="3"/>
      <c r="D33" s="20"/>
      <c r="E33" s="20"/>
      <c r="F33" s="20"/>
      <c r="G33" s="20"/>
      <c r="H33" s="3"/>
      <c r="I33" s="20"/>
      <c r="J33" s="20"/>
      <c r="K33" s="20"/>
      <c r="L33" s="20"/>
      <c r="M33" s="20"/>
      <c r="N33" s="20"/>
      <c r="O33" s="20"/>
      <c r="P33" s="2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t="s" s="7">
        <v>42</v>
      </c>
      <c r="B34" s="2"/>
      <c r="C34" s="3">
        <v>0</v>
      </c>
      <c r="D34" s="20">
        <v>0</v>
      </c>
      <c r="E34" s="20">
        <v>0</v>
      </c>
      <c r="F34" s="20">
        <v>0</v>
      </c>
      <c r="G34" s="20">
        <v>0</v>
      </c>
      <c r="H34" s="3">
        <v>0</v>
      </c>
      <c r="I34" s="20">
        <v>0</v>
      </c>
      <c r="J34" s="20"/>
      <c r="K34" s="20"/>
      <c r="L34" s="20"/>
      <c r="M34" s="20"/>
      <c r="N34" s="20"/>
      <c r="O34" s="20"/>
      <c r="P34" s="38">
        <f>5221.45+10378</f>
        <v>15599.45</v>
      </c>
      <c r="Q34" s="34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t="s" s="7">
        <v>43</v>
      </c>
      <c r="B35" s="2"/>
      <c r="C35" s="3">
        <v>0</v>
      </c>
      <c r="D35" s="20">
        <v>0</v>
      </c>
      <c r="E35" s="20">
        <v>0</v>
      </c>
      <c r="F35" s="20">
        <v>0</v>
      </c>
      <c r="G35" s="20">
        <v>0</v>
      </c>
      <c r="H35" s="3">
        <v>0</v>
      </c>
      <c r="I35" s="20">
        <v>0</v>
      </c>
      <c r="J35" s="20"/>
      <c r="K35" s="20"/>
      <c r="L35" s="20"/>
      <c r="M35" s="20"/>
      <c r="N35" s="20"/>
      <c r="O35" s="20"/>
      <c r="P35" s="38">
        <v>20623.03</v>
      </c>
      <c r="Q35" s="34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t="s" s="7">
        <v>44</v>
      </c>
      <c r="B36" s="2"/>
      <c r="C36" s="3">
        <v>0</v>
      </c>
      <c r="D36" s="20">
        <v>0</v>
      </c>
      <c r="E36" s="20">
        <v>0</v>
      </c>
      <c r="F36" s="20">
        <v>0</v>
      </c>
      <c r="G36" s="20">
        <v>0</v>
      </c>
      <c r="H36" s="3">
        <v>0</v>
      </c>
      <c r="I36" s="20">
        <v>0</v>
      </c>
      <c r="J36" s="20"/>
      <c r="K36" s="20"/>
      <c r="L36" s="20"/>
      <c r="M36" s="20"/>
      <c r="N36" s="20"/>
      <c r="O36" s="20"/>
      <c r="P36" s="38">
        <v>0</v>
      </c>
      <c r="Q36" s="34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t="s" s="7">
        <v>45</v>
      </c>
      <c r="B37" s="2"/>
      <c r="C37" s="3">
        <v>0</v>
      </c>
      <c r="D37" s="20">
        <v>0</v>
      </c>
      <c r="E37" s="20">
        <v>0</v>
      </c>
      <c r="F37" s="20">
        <v>0</v>
      </c>
      <c r="G37" s="20">
        <v>0</v>
      </c>
      <c r="H37" s="3">
        <v>0</v>
      </c>
      <c r="I37" s="20">
        <v>0</v>
      </c>
      <c r="J37" s="20"/>
      <c r="K37" s="20"/>
      <c r="L37" s="20"/>
      <c r="M37" s="20"/>
      <c r="N37" s="20"/>
      <c r="O37" s="20"/>
      <c r="P37" s="38">
        <v>0</v>
      </c>
      <c r="Q37" s="34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t="s" s="7">
        <v>46</v>
      </c>
      <c r="B38" s="2"/>
      <c r="C38" s="3">
        <v>0</v>
      </c>
      <c r="D38" s="20">
        <v>0</v>
      </c>
      <c r="E38" s="20">
        <v>0</v>
      </c>
      <c r="F38" s="20">
        <v>0</v>
      </c>
      <c r="G38" s="20">
        <v>0</v>
      </c>
      <c r="H38" s="3">
        <v>0</v>
      </c>
      <c r="I38" s="20">
        <v>0</v>
      </c>
      <c r="J38" s="20"/>
      <c r="K38" s="20"/>
      <c r="L38" s="20"/>
      <c r="M38" s="20"/>
      <c r="N38" s="20"/>
      <c r="O38" s="20"/>
      <c r="P38" s="38">
        <v>0</v>
      </c>
      <c r="Q38" s="34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t="s" s="35">
        <v>47</v>
      </c>
      <c r="B39" s="36"/>
      <c r="C39" s="24">
        <v>0</v>
      </c>
      <c r="D39" s="28">
        <v>0</v>
      </c>
      <c r="E39" s="28">
        <v>0</v>
      </c>
      <c r="F39" s="28">
        <v>0</v>
      </c>
      <c r="G39" s="28">
        <v>0</v>
      </c>
      <c r="H39" s="24">
        <f>SUM(H34:H38)</f>
        <v>0</v>
      </c>
      <c r="I39" s="28">
        <v>0</v>
      </c>
      <c r="J39" s="28"/>
      <c r="K39" s="28"/>
      <c r="L39" s="28"/>
      <c r="M39" s="28"/>
      <c r="N39" s="28"/>
      <c r="O39" s="28"/>
      <c r="P39" s="28">
        <f>SUM(P34:P38)</f>
        <v>36222.48</v>
      </c>
      <c r="Q39" s="2"/>
      <c r="R39" s="29">
        <v>3000</v>
      </c>
      <c r="S39" s="2"/>
      <c r="T39" s="2"/>
      <c r="U39" s="2"/>
      <c r="V39" s="2"/>
      <c r="W39" s="2"/>
      <c r="X39" s="2"/>
      <c r="Y39" s="2"/>
      <c r="Z39" s="2"/>
    </row>
    <row r="40" ht="15.75" customHeight="1">
      <c r="A40" s="30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"/>
      <c r="R40" s="29">
        <f>SUM(R22:R39)</f>
        <v>22017</v>
      </c>
      <c r="S40" s="2"/>
      <c r="T40" s="2"/>
      <c r="U40" s="2"/>
      <c r="V40" s="2"/>
      <c r="W40" s="2"/>
      <c r="X40" s="2"/>
      <c r="Y40" s="2"/>
      <c r="Z40" s="2"/>
    </row>
    <row r="41" ht="15.75" customHeight="1">
      <c r="A41" t="s" s="35">
        <v>48</v>
      </c>
      <c r="B41" s="36"/>
      <c r="C41" s="24">
        <f>C17+C18+C22+C31+C39</f>
        <v>122043.64</v>
      </c>
      <c r="D41" s="24">
        <f>D17+D18+D22+D31+D39</f>
        <v>247364.09</v>
      </c>
      <c r="E41" s="24">
        <f>E17+E18+E22+E31+E39</f>
        <v>143107.84</v>
      </c>
      <c r="F41" s="24">
        <f>F17+F18+F22+F31+F39</f>
        <v>18836.51</v>
      </c>
      <c r="G41" s="24">
        <f>G17+G18+G22+G31+G39</f>
        <v>18084.41</v>
      </c>
      <c r="H41" s="24">
        <f>H17+H18+H22+H31+H39</f>
        <v>16351.69</v>
      </c>
      <c r="I41" s="24">
        <f>I17+I18+I22+I31+I39</f>
        <v>23182.54</v>
      </c>
      <c r="J41" s="24">
        <f>J17+J18+J22+J31+J39</f>
        <v>0</v>
      </c>
      <c r="K41" s="24">
        <f>K17+K18+K22+K31+K39</f>
        <v>0</v>
      </c>
      <c r="L41" s="24">
        <f>L17+L18+L22+L31+L39</f>
        <v>0</v>
      </c>
      <c r="M41" s="24">
        <f>M17+M18+M22+M31+M39</f>
        <v>0</v>
      </c>
      <c r="N41" s="24">
        <f>N17+N18+N22+N31+N39</f>
        <v>0</v>
      </c>
      <c r="O41" s="24">
        <f>O17+O18+O22+O31+O39</f>
        <v>0</v>
      </c>
      <c r="P41" s="28">
        <f>P22+P31+P39</f>
        <v>597436.86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t="s" s="39">
        <v>49</v>
      </c>
      <c r="B42" s="40"/>
      <c r="C42" s="41">
        <f>C14-C41</f>
        <v>-86792.64</v>
      </c>
      <c r="D42" s="42">
        <v>-129255.75</v>
      </c>
      <c r="E42" s="42">
        <v>-115520.1815</v>
      </c>
      <c r="F42" s="42">
        <v>6821.9935</v>
      </c>
      <c r="G42" s="42">
        <v>8060.902</v>
      </c>
      <c r="H42" s="42">
        <f>H14-H41</f>
        <v>24110.31</v>
      </c>
      <c r="I42" s="42">
        <v>10607.941</v>
      </c>
      <c r="J42" s="42">
        <f>J14-J41</f>
        <v>0</v>
      </c>
      <c r="K42" s="42">
        <f>K14-K41</f>
        <v>0</v>
      </c>
      <c r="L42" s="42">
        <f>L14-L41</f>
        <v>0</v>
      </c>
      <c r="M42" s="42">
        <f>M14-M41</f>
        <v>0</v>
      </c>
      <c r="N42" s="42">
        <f>N14-N41</f>
        <v>0</v>
      </c>
      <c r="O42" s="42">
        <f>O14-O41</f>
        <v>0</v>
      </c>
      <c r="P42" s="42">
        <f>P14-P41</f>
        <v>-313046.86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t="s" s="43">
        <v>50</v>
      </c>
      <c r="B43" s="44"/>
      <c r="C43" s="45">
        <f>C42</f>
        <v>-86792.64</v>
      </c>
      <c r="D43" s="46">
        <f>D42</f>
        <v>-129255.75</v>
      </c>
      <c r="E43" s="46">
        <v>-115520.1815</v>
      </c>
      <c r="F43" s="46">
        <v>6821.9935</v>
      </c>
      <c r="G43" s="46">
        <v>8060.902</v>
      </c>
      <c r="H43" s="46">
        <f>H42</f>
        <v>24110.31</v>
      </c>
      <c r="I43" s="46">
        <v>10607.941</v>
      </c>
      <c r="J43" s="46">
        <f>J42</f>
        <v>0</v>
      </c>
      <c r="K43" s="46">
        <f>K42</f>
        <v>0</v>
      </c>
      <c r="L43" s="46">
        <f>L42</f>
        <v>0</v>
      </c>
      <c r="M43" s="46">
        <f>M42</f>
        <v>0</v>
      </c>
      <c r="N43" s="46">
        <f>N42</f>
        <v>0</v>
      </c>
      <c r="O43" s="46">
        <f>O42</f>
        <v>0</v>
      </c>
      <c r="P43" s="46">
        <f>P42</f>
        <v>-313046.86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75" customHeight="1">
      <c r="A44" s="47"/>
      <c r="B44" s="47"/>
      <c r="C44" s="4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75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75" customHeight="1">
      <c r="A46" s="4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75" customHeight="1">
      <c r="A47" s="34"/>
      <c r="B47" s="3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75" customHeight="1">
      <c r="A48" s="2"/>
      <c r="B48" s="2"/>
      <c r="C48" s="4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75" customHeight="1">
      <c r="A49" s="50"/>
      <c r="B49" s="50"/>
      <c r="C49" s="2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2"/>
      <c r="B50" s="2"/>
      <c r="C50" s="2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75" customHeight="1">
      <c r="A51" s="2"/>
      <c r="B51" s="2"/>
      <c r="C51" s="2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75" customHeight="1">
      <c r="A52" s="2"/>
      <c r="B52" s="2"/>
      <c r="C52" s="2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75" customHeight="1">
      <c r="A53" s="2"/>
      <c r="B53" s="2"/>
      <c r="C53" s="2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8.75" customHeight="1">
      <c r="A54" s="2"/>
      <c r="B54" s="2"/>
      <c r="C54" s="2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75" customHeight="1">
      <c r="A56" s="2"/>
      <c r="B56" s="2"/>
      <c r="C56" s="2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75" customHeight="1">
      <c r="A57" s="51"/>
      <c r="B57" s="51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75" customHeight="1">
      <c r="A58" s="2"/>
      <c r="B58" s="2"/>
      <c r="C58" s="2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75" customHeight="1">
      <c r="A59" s="34"/>
      <c r="B59" s="34"/>
      <c r="C59" s="2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75" customHeight="1">
      <c r="A60" s="2"/>
      <c r="B60" s="2"/>
      <c r="C60" s="2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75" customHeight="1">
      <c r="A61" s="2"/>
      <c r="B61" s="2"/>
      <c r="C61" s="2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75" customHeight="1">
      <c r="A62" s="2"/>
      <c r="B62" s="2"/>
      <c r="C62" s="2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75" customHeight="1">
      <c r="A63" s="2"/>
      <c r="B63" s="2"/>
      <c r="C63" s="2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75" customHeight="1">
      <c r="A64" s="2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75" customHeight="1">
      <c r="A65" s="2"/>
      <c r="B65" s="2"/>
      <c r="C65" s="2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75" customHeight="1">
      <c r="A66" s="34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7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7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7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7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7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7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75" customHeight="1">
      <c r="A73" s="2"/>
      <c r="B73" s="2"/>
      <c r="C73" s="3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7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75" customHeight="1">
      <c r="A75" s="34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7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7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7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7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7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3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75" customHeight="1">
      <c r="A82" s="2"/>
      <c r="B82" s="2"/>
      <c r="C82" s="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75" customHeight="1">
      <c r="A83" s="2"/>
      <c r="B83" s="2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75" customHeight="1">
      <c r="A84" s="34"/>
      <c r="B84" s="34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75" customHeight="1">
      <c r="A85" s="34"/>
      <c r="B85" s="52"/>
      <c r="C85" s="21"/>
      <c r="D85" s="5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7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7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75" customHeight="1">
      <c r="A88" s="4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75" customHeight="1">
      <c r="A90" s="34"/>
      <c r="B90" s="34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75" customHeight="1">
      <c r="A91" s="2"/>
      <c r="B91" s="2"/>
      <c r="C91" s="4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75" customHeight="1">
      <c r="A92" s="50"/>
      <c r="B92" s="50"/>
      <c r="C92" s="2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75" customHeight="1">
      <c r="A93" s="2"/>
      <c r="B93" s="2"/>
      <c r="C93" s="2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75" customHeight="1">
      <c r="A94" s="2"/>
      <c r="B94" s="2"/>
      <c r="C94" s="2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75" customHeight="1">
      <c r="A95" s="2"/>
      <c r="B95" s="2"/>
      <c r="C95" s="2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75" customHeight="1">
      <c r="A96" s="2"/>
      <c r="B96" s="2"/>
      <c r="C96" s="2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75" customHeight="1">
      <c r="A97" s="2"/>
      <c r="B97" s="2"/>
      <c r="C97" s="2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75" customHeight="1">
      <c r="A98" s="2"/>
      <c r="B98" s="2"/>
      <c r="C98" s="2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75" customHeight="1">
      <c r="A99" s="2"/>
      <c r="B99" s="2"/>
      <c r="C99" s="2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75" customHeight="1">
      <c r="A100" s="51"/>
      <c r="B100" s="51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75" customHeight="1">
      <c r="A101" s="2"/>
      <c r="B101" s="2"/>
      <c r="C101" s="2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75" customHeight="1">
      <c r="A102" s="34"/>
      <c r="B102" s="34"/>
      <c r="C102" s="2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75" customHeight="1">
      <c r="A103" s="2"/>
      <c r="B103" s="2"/>
      <c r="C103" s="2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75" customHeight="1">
      <c r="A104" s="2"/>
      <c r="B104" s="2"/>
      <c r="C104" s="2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75" customHeight="1">
      <c r="A105" s="2"/>
      <c r="B105" s="2"/>
      <c r="C105" s="2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75" customHeight="1">
      <c r="A106" s="2"/>
      <c r="B106" s="2"/>
      <c r="C106" s="2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75" customHeight="1">
      <c r="A108" s="2"/>
      <c r="B108" s="2"/>
      <c r="C108" s="2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75" customHeight="1">
      <c r="A109" s="34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7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7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7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7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7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7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75" customHeight="1">
      <c r="A116" s="2"/>
      <c r="B116" s="2"/>
      <c r="C116" s="3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7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75" customHeight="1">
      <c r="A118" s="34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7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7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7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7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7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75" customHeight="1">
      <c r="A124" s="2"/>
      <c r="B124" s="2"/>
      <c r="C124" s="3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7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75" customHeight="1">
      <c r="A126" s="2"/>
      <c r="B126" s="2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75" customHeight="1">
      <c r="A127" s="34"/>
      <c r="B127" s="34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75" customHeight="1">
      <c r="A128" s="34"/>
      <c r="B128" s="52"/>
      <c r="C128" s="21"/>
      <c r="D128" s="5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7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7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75" customHeight="1">
      <c r="A131" s="4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75" customHeight="1">
      <c r="A132" s="34"/>
      <c r="B132" s="34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4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75" customHeight="1">
      <c r="A134" s="50"/>
      <c r="B134" s="50"/>
      <c r="C134" s="2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75" customHeight="1">
      <c r="A135" s="2"/>
      <c r="B135" s="2"/>
      <c r="C135" s="2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75" customHeight="1">
      <c r="A136" s="2"/>
      <c r="B136" s="2"/>
      <c r="C136" s="2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75" customHeight="1">
      <c r="A137" s="2"/>
      <c r="B137" s="2"/>
      <c r="C137" s="2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75" customHeight="1">
      <c r="A138" s="2"/>
      <c r="B138" s="2"/>
      <c r="C138" s="2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75" customHeight="1">
      <c r="A139" s="2"/>
      <c r="B139" s="2"/>
      <c r="C139" s="2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75" customHeight="1">
      <c r="A140" s="2"/>
      <c r="B140" s="2"/>
      <c r="C140" s="2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75" customHeight="1">
      <c r="A141" s="2"/>
      <c r="B141" s="2"/>
      <c r="C141" s="2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75" customHeight="1">
      <c r="A142" s="51"/>
      <c r="B142" s="51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75" customHeight="1">
      <c r="A143" s="2"/>
      <c r="B143" s="2"/>
      <c r="C143" s="2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75" customHeight="1">
      <c r="A144" s="34"/>
      <c r="B144" s="34"/>
      <c r="C144" s="2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75" customHeight="1">
      <c r="A145" s="2"/>
      <c r="B145" s="2"/>
      <c r="C145" s="2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75" customHeight="1">
      <c r="A146" s="2"/>
      <c r="B146" s="2"/>
      <c r="C146" s="2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75" customHeight="1">
      <c r="A147" s="2"/>
      <c r="B147" s="2"/>
      <c r="C147" s="2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75" customHeight="1">
      <c r="A148" s="2"/>
      <c r="B148" s="2"/>
      <c r="C148" s="2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75" customHeight="1">
      <c r="A149" s="2"/>
      <c r="B149" s="2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75" customHeight="1">
      <c r="A150" s="2"/>
      <c r="B150" s="2"/>
      <c r="C150" s="2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75" customHeight="1">
      <c r="A151" s="34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7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7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7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7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7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7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75" customHeight="1">
      <c r="A158" s="2"/>
      <c r="B158" s="2"/>
      <c r="C158" s="3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75" customHeight="1">
      <c r="A160" s="34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7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7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7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7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7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75" customHeight="1">
      <c r="A166" s="2"/>
      <c r="B166" s="2"/>
      <c r="C166" s="3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7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75" customHeight="1">
      <c r="A168" s="2"/>
      <c r="B168" s="2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75" customHeight="1">
      <c r="A169" s="34"/>
      <c r="B169" s="34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75" customHeight="1">
      <c r="A170" s="34"/>
      <c r="B170" s="52"/>
      <c r="C170" s="21"/>
      <c r="D170" s="5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7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7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75" customHeight="1">
      <c r="A173" s="4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75" customHeight="1">
      <c r="A174" s="34"/>
      <c r="B174" s="3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75" customHeight="1">
      <c r="A175" s="2"/>
      <c r="B175" s="2"/>
      <c r="C175" s="4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75" customHeight="1">
      <c r="A176" s="50"/>
      <c r="B176" s="50"/>
      <c r="C176" s="2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75" customHeight="1">
      <c r="A177" s="2"/>
      <c r="B177" s="2"/>
      <c r="C177" s="2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75" customHeight="1">
      <c r="A178" s="2"/>
      <c r="B178" s="2"/>
      <c r="C178" s="2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75" customHeight="1">
      <c r="A179" s="2"/>
      <c r="B179" s="2"/>
      <c r="C179" s="2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75" customHeight="1">
      <c r="A180" s="2"/>
      <c r="B180" s="2"/>
      <c r="C180" s="2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75" customHeight="1">
      <c r="A181" s="2"/>
      <c r="B181" s="2"/>
      <c r="C181" s="2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75" customHeight="1">
      <c r="A182" s="2"/>
      <c r="B182" s="2"/>
      <c r="C182" s="2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75" customHeight="1">
      <c r="A183" s="2"/>
      <c r="B183" s="2"/>
      <c r="C183" s="2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75" customHeight="1">
      <c r="A184" s="51"/>
      <c r="B184" s="51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75" customHeight="1">
      <c r="A186" s="34"/>
      <c r="B186" s="34"/>
      <c r="C186" s="2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75" customHeight="1">
      <c r="A187" s="2"/>
      <c r="B187" s="2"/>
      <c r="C187" s="2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75" customHeight="1">
      <c r="A188" s="2"/>
      <c r="B188" s="2"/>
      <c r="C188" s="2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75" customHeight="1">
      <c r="A189" s="2"/>
      <c r="B189" s="2"/>
      <c r="C189" s="2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75" customHeight="1">
      <c r="A190" s="2"/>
      <c r="B190" s="2"/>
      <c r="C190" s="2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75" customHeight="1">
      <c r="A191" s="2"/>
      <c r="B191" s="2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75" customHeight="1">
      <c r="A192" s="2"/>
      <c r="B192" s="2"/>
      <c r="C192" s="2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75" customHeight="1">
      <c r="A193" s="34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7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7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7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7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7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7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75" customHeight="1">
      <c r="A200" s="2"/>
      <c r="B200" s="2"/>
      <c r="C200" s="3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7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75" customHeight="1">
      <c r="A202" s="34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7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7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7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7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7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75" customHeight="1">
      <c r="A208" s="2"/>
      <c r="B208" s="2"/>
      <c r="C208" s="3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7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75" customHeight="1">
      <c r="A210" s="2"/>
      <c r="B210" s="2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34"/>
      <c r="B211" s="34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75" customHeight="1">
      <c r="A212" s="34"/>
      <c r="B212" s="52"/>
      <c r="C212" s="21"/>
      <c r="D212" s="5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7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75" customHeight="1">
      <c r="A215" s="4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75" customHeight="1">
      <c r="A216" s="34"/>
      <c r="B216" s="34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75" customHeight="1">
      <c r="A217" s="2"/>
      <c r="B217" s="2"/>
      <c r="C217" s="4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75" customHeight="1">
      <c r="A218" s="50"/>
      <c r="B218" s="50"/>
      <c r="C218" s="2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75" customHeight="1">
      <c r="A219" s="2"/>
      <c r="B219" s="2"/>
      <c r="C219" s="2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75" customHeight="1">
      <c r="A220" s="2"/>
      <c r="B220" s="2"/>
      <c r="C220" s="2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75" customHeight="1">
      <c r="A221" s="2"/>
      <c r="B221" s="2"/>
      <c r="C221" s="2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75" customHeight="1">
      <c r="A222" s="2"/>
      <c r="B222" s="2"/>
      <c r="C222" s="2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75" customHeight="1">
      <c r="A223" s="2"/>
      <c r="B223" s="2"/>
      <c r="C223" s="2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75" customHeight="1">
      <c r="A224" s="2"/>
      <c r="B224" s="2"/>
      <c r="C224" s="2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75" customHeight="1">
      <c r="A225" s="2"/>
      <c r="B225" s="2"/>
      <c r="C225" s="2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75" customHeight="1">
      <c r="A226" s="51"/>
      <c r="B226" s="51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75" customHeight="1">
      <c r="A227" s="2"/>
      <c r="B227" s="2"/>
      <c r="C227" s="2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75" customHeight="1">
      <c r="A228" s="34"/>
      <c r="B228" s="34"/>
      <c r="C228" s="2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75" customHeight="1">
      <c r="A229" s="2"/>
      <c r="B229" s="2"/>
      <c r="C229" s="2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75" customHeight="1">
      <c r="A230" s="2"/>
      <c r="B230" s="2"/>
      <c r="C230" s="2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75" customHeight="1">
      <c r="A231" s="2"/>
      <c r="B231" s="2"/>
      <c r="C231" s="2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75" customHeight="1">
      <c r="A232" s="2"/>
      <c r="B232" s="2"/>
      <c r="C232" s="2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75" customHeight="1">
      <c r="A233" s="2"/>
      <c r="B233" s="2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75" customHeight="1">
      <c r="A234" s="2"/>
      <c r="B234" s="2"/>
      <c r="C234" s="2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75" customHeight="1">
      <c r="A235" s="34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7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7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7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7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7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75" customHeight="1">
      <c r="A242" s="2"/>
      <c r="B242" s="2"/>
      <c r="C242" s="3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7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7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7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7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7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7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7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7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7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7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7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7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7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7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7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7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7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7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7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7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7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7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7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7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7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7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7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7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7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7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7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7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7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7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7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7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7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7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7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7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7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7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7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7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7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7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7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7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7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7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7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7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7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7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7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7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7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7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7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7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7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7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7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7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7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7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7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7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7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7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7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7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7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7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7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7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7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7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7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7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7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7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7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7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7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7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7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7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7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7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7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7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7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7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7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7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7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7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7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7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7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7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7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7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7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7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7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7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7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7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7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7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7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7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7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7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7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7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7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7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7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7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7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7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7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7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7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7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7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7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7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7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7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7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7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7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7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7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7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7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7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7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7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7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7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7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7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7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7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7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7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7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7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7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7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7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7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7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7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7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7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7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7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7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7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7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7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7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7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7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7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7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7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7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7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7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7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7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7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7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7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7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7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7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7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7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7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7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7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7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7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7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7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7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7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7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7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7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7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7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7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7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7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7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7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7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7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7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7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7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7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7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7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7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7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7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7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7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7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7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7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7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7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7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7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7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7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7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7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7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7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7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7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7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7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7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7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7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7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7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7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7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7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7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7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7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7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7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7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7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7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7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7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7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7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7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7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7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7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7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7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7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7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7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7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7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7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7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7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7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7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7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7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7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7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7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7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7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7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7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7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7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7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7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7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7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7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7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7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7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7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7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7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7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7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7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7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7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7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7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7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7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7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7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7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7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7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7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7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7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7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7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7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7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7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7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7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7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7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7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7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7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7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7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7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7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7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7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7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7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7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7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7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7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7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7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7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7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7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7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7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7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7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7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7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7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7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7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7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7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7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7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7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7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7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7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7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7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7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7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7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7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7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7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7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7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7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7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7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7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7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7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7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7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7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7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7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7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7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7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7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7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7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7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7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7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7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7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7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7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7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7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7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7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7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7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7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7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7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7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7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7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7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7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7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7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7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7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7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7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7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7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7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7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7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7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7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7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7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7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7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7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7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7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7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7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7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7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7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7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7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7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7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7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7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7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7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7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7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7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7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7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7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7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7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7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7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7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7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7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7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7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7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7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7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7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7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7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7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7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7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7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7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7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7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7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7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7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7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7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7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7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7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7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7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7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7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7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7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7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7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7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7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7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7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7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7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7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7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7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7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7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7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7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7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7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7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7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7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7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7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7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7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7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7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7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7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7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7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7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7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7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7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7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7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7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7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7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7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7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7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7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7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7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7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7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7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7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7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7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7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7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7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7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7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7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7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7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7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7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7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7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7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7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7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7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7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7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7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7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7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7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7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7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7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7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7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7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7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7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7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7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7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7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7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7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7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7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7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7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7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7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7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7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7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7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7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7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7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7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7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7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7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7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7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7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7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7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7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7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7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7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7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7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7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7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7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7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7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7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7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7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7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7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7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7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7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7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7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7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7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7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7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7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7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7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7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7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7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7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7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7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7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7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7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7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7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7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7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7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7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7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7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7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7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7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7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7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7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7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7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7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7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7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7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7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7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7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7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7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7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7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7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7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7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7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7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7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7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7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7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7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7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7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7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7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7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7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7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7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7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7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7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7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7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7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7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7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7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7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7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7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7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7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7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7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7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7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7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7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7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7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7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7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7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7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7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7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7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7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7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7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7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7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7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7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7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7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7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7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7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7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7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7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7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7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7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7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7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7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7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7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7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7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7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7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7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7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7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7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7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7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7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7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7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7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7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7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7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7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7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7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7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7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7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7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7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7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7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7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7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7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7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75" customHeight="1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75" customHeight="1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75" customHeight="1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75" customHeight="1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75" customHeight="1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2:C2"/>
    <mergeCell ref="A46:D46"/>
    <mergeCell ref="A88:D88"/>
    <mergeCell ref="A131:D131"/>
    <mergeCell ref="A173:D173"/>
    <mergeCell ref="A215:D21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